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as\OneDrive\Dokumenty\arch2019\VO\Rychnov nad Kněžnou, úprava příjezdu k ZŠ - výsuvné sloupky\"/>
    </mc:Choice>
  </mc:AlternateContent>
  <xr:revisionPtr revIDLastSave="14" documentId="8_{779C1547-4851-4F75-946B-63F864641BC3}" xr6:coauthVersionLast="45" xr6:coauthVersionMax="45" xr10:uidLastSave="{FB4087B5-AD04-428B-8011-001EF2D11B0B}"/>
  <bookViews>
    <workbookView xWindow="-120" yWindow="-120" windowWidth="25440" windowHeight="15990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1">Rekapitulace!#REF!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5" i="3" l="1"/>
  <c r="G74" i="3"/>
  <c r="G73" i="3"/>
  <c r="G72" i="3"/>
  <c r="G70" i="3"/>
  <c r="G69" i="3"/>
  <c r="G68" i="3"/>
  <c r="G67" i="3"/>
  <c r="G77" i="3" s="1"/>
  <c r="G58" i="3"/>
  <c r="G57" i="3"/>
  <c r="G56" i="3"/>
  <c r="G55" i="3"/>
  <c r="G54" i="3"/>
  <c r="G53" i="3"/>
  <c r="G52" i="3"/>
  <c r="G51" i="3"/>
  <c r="G59" i="3" s="1"/>
  <c r="D17" i="2" s="1"/>
  <c r="D18" i="2" s="1"/>
  <c r="G42" i="3"/>
  <c r="G41" i="3"/>
  <c r="G40" i="3"/>
  <c r="G39" i="3"/>
  <c r="G38" i="3"/>
  <c r="G37" i="3"/>
  <c r="G36" i="3"/>
  <c r="G35" i="3"/>
  <c r="G43" i="3" s="1"/>
  <c r="D12" i="2" s="1"/>
  <c r="G26" i="3"/>
  <c r="G25" i="3"/>
  <c r="G24" i="3"/>
  <c r="G22" i="3"/>
  <c r="G21" i="3"/>
  <c r="G19" i="3"/>
  <c r="G18" i="3"/>
  <c r="G16" i="3"/>
  <c r="G15" i="3"/>
  <c r="G14" i="3"/>
  <c r="G13" i="3"/>
  <c r="G12" i="3"/>
  <c r="D79" i="3" l="1"/>
  <c r="G79" i="3" s="1"/>
  <c r="G80" i="3" s="1"/>
  <c r="D13" i="2" s="1"/>
  <c r="G27" i="3"/>
  <c r="D11" i="2" s="1"/>
  <c r="D14" i="2" l="1"/>
  <c r="D20" i="2" s="1"/>
</calcChain>
</file>

<file path=xl/sharedStrings.xml><?xml version="1.0" encoding="utf-8"?>
<sst xmlns="http://schemas.openxmlformats.org/spreadsheetml/2006/main" count="262" uniqueCount="152">
  <si>
    <r>
      <rPr>
        <b/>
        <sz val="16"/>
        <color rgb="FFFF0000"/>
        <rFont val="Arial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</si>
  <si>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</si>
  <si>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</si>
  <si>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</si>
  <si>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</si>
  <si>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26/19</t>
  </si>
  <si>
    <t>Název:</t>
  </si>
  <si>
    <t>Úprava příjezdu k objektu ZŠ U zimního stadionu, Rychnov nad Kněžnou</t>
  </si>
  <si>
    <t/>
  </si>
  <si>
    <t>D.1.4 - Elektroinstalace</t>
  </si>
  <si>
    <t>Investor:</t>
  </si>
  <si>
    <t xml:space="preserve">Město Rychnov nad Kněžnou, </t>
  </si>
  <si>
    <t>Havlíčkova 136,  Rychnov nad Kněžnou</t>
  </si>
  <si>
    <t>vypracoval:</t>
  </si>
  <si>
    <t>Lukáš Jirásek</t>
  </si>
  <si>
    <t>e-mail:</t>
  </si>
  <si>
    <t>dne:</t>
  </si>
  <si>
    <t>18.10.2019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</si>
  <si>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</si>
  <si>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</si>
  <si>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</si>
  <si>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</si>
  <si>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</si>
  <si>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</si>
  <si>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</si>
  <si>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</si>
  <si>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</si>
  <si>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</si>
  <si>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CELKEM URN</t>
  </si>
  <si>
    <t>Σ</t>
  </si>
  <si>
    <t>REKAPITULACE CELKEM</t>
  </si>
  <si>
    <t>46-M - Zemní a pomocné stavební práce při elektromontážích</t>
  </si>
  <si>
    <t>Poř.č.</t>
  </si>
  <si>
    <t>Číslo pol.</t>
  </si>
  <si>
    <t>Cena/jedn. [Kč]</t>
  </si>
  <si>
    <t>Množství</t>
  </si>
  <si>
    <t>Jedn.</t>
  </si>
  <si>
    <t>Celkem [Kč]</t>
  </si>
  <si>
    <t>460010024</t>
  </si>
  <si>
    <t>vytyč.trati kab.vedení v zastavěném prostoru</t>
  </si>
  <si>
    <t>0,03</t>
  </si>
  <si>
    <t>km</t>
  </si>
  <si>
    <t>460070163</t>
  </si>
  <si>
    <t>jáma pro základ venkovního rozvaděče, vč. odstranění krytu a podkladu komunikace, tř.3</t>
  </si>
  <si>
    <t>1,00</t>
  </si>
  <si>
    <t>ks</t>
  </si>
  <si>
    <t>460080014</t>
  </si>
  <si>
    <t>betonový základ do rostlé zeminy bez bednění, tř. C 16/20</t>
  </si>
  <si>
    <t>0,50</t>
  </si>
  <si>
    <t>m3</t>
  </si>
  <si>
    <t>460150153</t>
  </si>
  <si>
    <t>hloubení kabelových zapažených i nezapažených rýh ručně š 35 cm, hl 70 cm, v hornině tř 3</t>
  </si>
  <si>
    <t>20,00</t>
  </si>
  <si>
    <t>m</t>
  </si>
  <si>
    <t>460150283</t>
  </si>
  <si>
    <t>hloubení kabelových zapažených i nezapažených rýh ručně š 50 cm, hl 100 cm, v hornině tř 3</t>
  </si>
  <si>
    <t>5,00</t>
  </si>
  <si>
    <t>17+17+11+21</t>
  </si>
  <si>
    <t>460490012</t>
  </si>
  <si>
    <t>krytí kabelů výstražnou fólií šířky 25 cm</t>
  </si>
  <si>
    <t>25,00</t>
  </si>
  <si>
    <t>50,00</t>
  </si>
  <si>
    <t>25+25</t>
  </si>
  <si>
    <t>460560153</t>
  </si>
  <si>
    <t>zásyp rýh ručně šířky 35 cm, hloubky 70 cm, z horniny třídy 3</t>
  </si>
  <si>
    <t>460560283</t>
  </si>
  <si>
    <t>zásyp rýh ručně šířky 50 cm, hloubky 100 cm, z horniny třídy 3</t>
  </si>
  <si>
    <t>460600023</t>
  </si>
  <si>
    <t>vodorovné přemístění horniny jakékoliv třídy do 1000 m</t>
  </si>
  <si>
    <t>460600031</t>
  </si>
  <si>
    <t>příplatek k vodorovnému přemístění horniny za každých dalších 1000 m</t>
  </si>
  <si>
    <t>800-741 - Elektroinstalace - silnoproud</t>
  </si>
  <si>
    <t>741110511</t>
  </si>
  <si>
    <t>montáž lišta a kanálek vkládací šířky do 60 mm s víčkem</t>
  </si>
  <si>
    <t>15,00</t>
  </si>
  <si>
    <t>741122122</t>
  </si>
  <si>
    <t>montáž kabel Cu plný kulatý žíla 3x1,5 až 6 mm2 zatažený v trubkách (CYKY)</t>
  </si>
  <si>
    <t>741122211</t>
  </si>
  <si>
    <t>montáž kabel Cu plný kulatý žíla 3x1,5 až 6 mm2 uložený volně nebo v liště (CYKY)</t>
  </si>
  <si>
    <t>741130001</t>
  </si>
  <si>
    <t>ukonč.vod.v rozv.vč.zap.a konc.do 2.5mm2</t>
  </si>
  <si>
    <t>18,00</t>
  </si>
  <si>
    <t>741210001</t>
  </si>
  <si>
    <t>montáž rozvodnice oceloplechová nebo plastová běžná do 20 kg</t>
  </si>
  <si>
    <t>741321003</t>
  </si>
  <si>
    <t>montáž proudových chráničů dvoupólových nn do 25 A ve skříni</t>
  </si>
  <si>
    <t>741322011</t>
  </si>
  <si>
    <t>montáž svodiče bleskových proudů nn typ 1 třípólových impulzní proud do 35 kA</t>
  </si>
  <si>
    <t>741810002</t>
  </si>
  <si>
    <t>celková prohlídka elektrického rozvodu a zařízení do 500 000,- Kč</t>
  </si>
  <si>
    <t>Ostatní a vedlejší náklady</t>
  </si>
  <si>
    <t>00001</t>
  </si>
  <si>
    <t>úprava stávajícího rozvaděče R</t>
  </si>
  <si>
    <t>00002</t>
  </si>
  <si>
    <t>montáž výsuvného sloupku</t>
  </si>
  <si>
    <t>2,00</t>
  </si>
  <si>
    <t>00003</t>
  </si>
  <si>
    <t>náklady na dopravu</t>
  </si>
  <si>
    <t>00004</t>
  </si>
  <si>
    <t>zařízení staveniště</t>
  </si>
  <si>
    <t>00005</t>
  </si>
  <si>
    <t>koordinace prací s investorem a dodavatelem stavby</t>
  </si>
  <si>
    <t>00006</t>
  </si>
  <si>
    <t>komplexní zkoušky, vč. vypracování harmonogramu</t>
  </si>
  <si>
    <t>00007</t>
  </si>
  <si>
    <t>úklid pracoviště</t>
  </si>
  <si>
    <t>00008</t>
  </si>
  <si>
    <t>vyhotovení dokumentace elektroinstalace skutečného provedení stavby</t>
  </si>
  <si>
    <t>Materiály</t>
  </si>
  <si>
    <t>00282</t>
  </si>
  <si>
    <t>lišta el.instalační vkládací s víčkem 24x22mm</t>
  </si>
  <si>
    <t>00291</t>
  </si>
  <si>
    <t>proudový chránič s nadproudovou ochranou 10/1N/B/0,03-A</t>
  </si>
  <si>
    <t>00295</t>
  </si>
  <si>
    <t>kombinovaná přepěťová ochrana, T1+T2, 3-pól, 12.5 kA (10/350), 30 kA (8/20)</t>
  </si>
  <si>
    <t>02918</t>
  </si>
  <si>
    <t>CYKY-J 3x2.5mm2</t>
  </si>
  <si>
    <t>50+20</t>
  </si>
  <si>
    <t>35001</t>
  </si>
  <si>
    <t>chránič řídící jednotky, RAL7016 - dle dodavatele výsuvných sloupků</t>
  </si>
  <si>
    <t>35002</t>
  </si>
  <si>
    <t>elektromechanický výsuvný sloupek, výška 800mm, včetně řídící jednotky</t>
  </si>
  <si>
    <t>90001</t>
  </si>
  <si>
    <t>fólie z polyetylenu šíře 220mm</t>
  </si>
  <si>
    <t>90020</t>
  </si>
  <si>
    <t>chránička ohebná korugovaná HDPE40</t>
  </si>
  <si>
    <t>Zemní a pomocné stavební práce při elektromontážích celkem:</t>
  </si>
  <si>
    <t>Elektroinstalace - silnoproud celkem:</t>
  </si>
  <si>
    <t>Ostatní a vedlejší náklady celkem:</t>
  </si>
  <si>
    <t>Materiály celkem:</t>
  </si>
  <si>
    <t>Prořez</t>
  </si>
  <si>
    <t>%</t>
  </si>
  <si>
    <t>Materiály, vč. prořezu celkem:</t>
  </si>
  <si>
    <t>Sollertia spol. s r.o.</t>
  </si>
  <si>
    <t>Zpracováno programem firmy SELPO Broumy, tel. +420 603 525768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</si>
  <si>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</si>
  <si>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</si>
  <si>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</si>
  <si>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</si>
  <si>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</si>
  <si>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</si>
  <si>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</si>
  <si>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Výkresová dokumentace :</t>
  </si>
  <si>
    <t>D.1.4.2</t>
  </si>
  <si>
    <t>D.1.4.3</t>
  </si>
  <si>
    <t>D.1.4.4</t>
  </si>
  <si>
    <t>Situace</t>
  </si>
  <si>
    <t>Schéma</t>
  </si>
  <si>
    <t>Doplnění stávajícího rozvaděče</t>
  </si>
  <si>
    <t>SOUPIS PRACÍ</t>
  </si>
  <si>
    <t>Soupis prací dle projektové dokumentace DUR+DSP+DPS z 7.2019</t>
  </si>
  <si>
    <t>Montáž trubek ochranných plastových ohebných do 50 mm uložených do rýhy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</si>
</sst>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sz val="8"/>
      <name val="Arial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81">
    <xf numFmtId="0" fontId="2" fillId="0" borderId="0" xfId="0" applyFont="1" applyFill="1" applyBorder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9" fillId="0" borderId="11" xfId="1" applyFont="1" applyBorder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165" fontId="15" fillId="0" borderId="11" xfId="1" applyNumberFormat="1" applyFont="1" applyBorder="1" applyAlignment="1">
      <alignment horizontal="right" vertical="center" wrapText="1" readingOrder="1"/>
    </xf>
    <xf numFmtId="2" fontId="9" fillId="0" borderId="0" xfId="1" applyNumberFormat="1" applyFont="1" applyAlignment="1">
      <alignment horizontal="right" vertical="center" wrapText="1" readingOrder="1"/>
    </xf>
    <xf numFmtId="0" fontId="17" fillId="0" borderId="0" xfId="1" applyFont="1" applyAlignment="1">
      <alignment vertical="center" wrapText="1" readingOrder="1"/>
    </xf>
    <xf numFmtId="0" fontId="20" fillId="0" borderId="0" xfId="1" applyFont="1" applyAlignment="1">
      <alignment horizontal="center" vertical="top" wrapText="1" readingOrder="1"/>
    </xf>
    <xf numFmtId="0" fontId="18" fillId="0" borderId="0" xfId="0" applyFont="1"/>
    <xf numFmtId="0" fontId="18" fillId="0" borderId="11" xfId="0" applyFont="1" applyBorder="1"/>
    <xf numFmtId="0" fontId="23" fillId="0" borderId="0" xfId="0" applyFont="1" applyAlignment="1">
      <alignment horizontal="right"/>
    </xf>
    <xf numFmtId="0" fontId="25" fillId="0" borderId="9" xfId="1" applyFont="1" applyBorder="1" applyAlignment="1">
      <alignment horizontal="right" vertical="center" wrapText="1" readingOrder="1"/>
    </xf>
    <xf numFmtId="0" fontId="25" fillId="0" borderId="9" xfId="1" applyFont="1" applyBorder="1" applyAlignment="1">
      <alignment vertical="center" wrapText="1" readingOrder="1"/>
    </xf>
    <xf numFmtId="0" fontId="25" fillId="0" borderId="12" xfId="1" applyFont="1" applyBorder="1" applyAlignment="1">
      <alignment horizontal="right" vertical="center" wrapText="1" readingOrder="1"/>
    </xf>
    <xf numFmtId="0" fontId="18" fillId="0" borderId="0" xfId="0" applyFont="1" applyAlignment="1">
      <alignment vertical="center"/>
    </xf>
    <xf numFmtId="0" fontId="14" fillId="0" borderId="1" xfId="1" applyFont="1" applyBorder="1" applyAlignment="1">
      <alignment horizontal="left" vertical="center" wrapText="1" readingOrder="1"/>
    </xf>
    <xf numFmtId="0" fontId="14" fillId="0" borderId="0" xfId="1" applyFont="1" applyAlignment="1">
      <alignment vertical="center" wrapText="1" readingOrder="1"/>
    </xf>
    <xf numFmtId="0" fontId="14" fillId="0" borderId="1" xfId="1" applyFont="1" applyBorder="1" applyAlignment="1">
      <alignment horizontal="right" vertical="center" wrapText="1" readingOrder="1"/>
    </xf>
    <xf numFmtId="165" fontId="14" fillId="0" borderId="0" xfId="1" applyNumberFormat="1" applyFont="1" applyAlignment="1">
      <alignment horizontal="right" vertical="center" wrapText="1" readingOrder="1"/>
    </xf>
    <xf numFmtId="0" fontId="17" fillId="0" borderId="0" xfId="1" applyFont="1" applyAlignment="1">
      <alignment horizontal="right" vertical="center" wrapText="1" readingOrder="1"/>
    </xf>
    <xf numFmtId="7" fontId="17" fillId="0" borderId="0" xfId="1" applyNumberFormat="1" applyFont="1" applyAlignment="1">
      <alignment horizontal="right" vertical="center" wrapText="1" readingOrder="1"/>
    </xf>
    <xf numFmtId="165" fontId="17" fillId="0" borderId="0" xfId="1" applyNumberFormat="1" applyFont="1" applyAlignment="1">
      <alignment horizontal="right" vertical="center" wrapText="1" readingOrder="1"/>
    </xf>
    <xf numFmtId="0" fontId="17" fillId="0" borderId="13" xfId="1" applyFont="1" applyBorder="1" applyAlignment="1">
      <alignment horizontal="right" vertical="center" wrapText="1" readingOrder="1"/>
    </xf>
    <xf numFmtId="0" fontId="17" fillId="0" borderId="13" xfId="1" applyFont="1" applyBorder="1" applyAlignment="1">
      <alignment vertical="center" wrapText="1" readingOrder="1"/>
    </xf>
    <xf numFmtId="165" fontId="17" fillId="0" borderId="13" xfId="1" applyNumberFormat="1" applyFont="1" applyBorder="1" applyAlignment="1">
      <alignment horizontal="right" vertical="center" wrapText="1" readingOrder="1"/>
    </xf>
    <xf numFmtId="0" fontId="14" fillId="0" borderId="0" xfId="1" applyFont="1" applyAlignment="1">
      <alignment horizontal="left" vertical="center" wrapText="1" readingOrder="1"/>
    </xf>
    <xf numFmtId="0" fontId="14" fillId="0" borderId="0" xfId="1" applyFont="1" applyAlignment="1">
      <alignment horizontal="right" vertical="center" wrapText="1" readingOrder="1"/>
    </xf>
    <xf numFmtId="7" fontId="14" fillId="0" borderId="0" xfId="1" applyNumberFormat="1" applyFont="1" applyAlignment="1">
      <alignment horizontal="right" vertical="center" wrapText="1" readingOrder="1"/>
    </xf>
    <xf numFmtId="7" fontId="17" fillId="0" borderId="13" xfId="1" applyNumberFormat="1" applyFont="1" applyBorder="1" applyAlignment="1">
      <alignment horizontal="right" vertical="center" wrapText="1" readingOrder="1"/>
    </xf>
    <xf numFmtId="0" fontId="14" fillId="0" borderId="14" xfId="1" applyFont="1" applyBorder="1" applyAlignment="1">
      <alignment horizontal="left" vertical="center" wrapText="1" readingOrder="1"/>
    </xf>
    <xf numFmtId="0" fontId="14" fillId="0" borderId="14" xfId="1" applyFont="1" applyBorder="1" applyAlignment="1">
      <alignment vertical="center" wrapText="1" readingOrder="1"/>
    </xf>
    <xf numFmtId="0" fontId="14" fillId="0" borderId="14" xfId="1" applyFont="1" applyBorder="1" applyAlignment="1">
      <alignment horizontal="right" vertical="center" wrapText="1" readingOrder="1"/>
    </xf>
    <xf numFmtId="7" fontId="14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2" fillId="0" borderId="0" xfId="2" applyFont="1" applyAlignment="1">
      <alignment vertical="center"/>
    </xf>
    <xf numFmtId="0" fontId="22" fillId="0" borderId="0" xfId="2" applyFont="1" applyAlignment="1">
      <alignment vertical="top"/>
    </xf>
    <xf numFmtId="0" fontId="9" fillId="0" borderId="0" xfId="1" applyFont="1" applyAlignment="1">
      <alignment horizontal="left" vertical="center" wrapText="1" readingOrder="1"/>
    </xf>
    <xf numFmtId="0" fontId="3" fillId="0" borderId="0" xfId="1" applyFont="1" applyAlignment="1">
      <alignment horizontal="center" vertical="top" wrapText="1" readingOrder="1"/>
    </xf>
    <xf numFmtId="0" fontId="2" fillId="0" borderId="0" xfId="0" applyFont="1" applyFill="1" applyBorder="1"/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6" fillId="5" borderId="0" xfId="1" applyFont="1" applyFill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8" fillId="0" borderId="0" xfId="1" applyFont="1" applyAlignment="1">
      <alignment vertical="top" wrapText="1" readingOrder="1"/>
    </xf>
    <xf numFmtId="0" fontId="26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19" fillId="0" borderId="0" xfId="1" applyFont="1" applyAlignment="1">
      <alignment horizontal="center" vertical="top" wrapText="1" readingOrder="1"/>
    </xf>
    <xf numFmtId="0" fontId="20" fillId="0" borderId="0" xfId="1" applyFont="1" applyAlignment="1">
      <alignment horizontal="center" vertical="top" wrapText="1" readingOrder="1"/>
    </xf>
    <xf numFmtId="0" fontId="23" fillId="0" borderId="11" xfId="0" applyFont="1" applyBorder="1" applyAlignment="1">
      <alignment horizontal="right"/>
    </xf>
    <xf numFmtId="0" fontId="16" fillId="4" borderId="0" xfId="1" applyFont="1" applyFill="1" applyAlignment="1">
      <alignment horizontal="center" vertical="top" wrapText="1" readingOrder="1"/>
    </xf>
    <xf numFmtId="0" fontId="24" fillId="0" borderId="0" xfId="0" applyFont="1" applyFill="1" applyBorder="1" applyAlignment="1">
      <alignment horizontal="right"/>
    </xf>
    <xf numFmtId="0" fontId="2" fillId="4" borderId="0" xfId="0" applyFont="1" applyFill="1" applyBorder="1"/>
    <xf numFmtId="0" fontId="19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5" fillId="0" borderId="11" xfId="1" applyFont="1" applyBorder="1" applyAlignment="1">
      <alignment horizontal="right" vertical="center" wrapText="1" readingOrder="1"/>
    </xf>
    <xf numFmtId="0" fontId="10" fillId="4" borderId="0" xfId="1" applyFont="1" applyFill="1" applyAlignment="1">
      <alignment horizontal="center" vertical="top" wrapText="1" readingOrder="1"/>
    </xf>
  </cellXfs>
  <cellStyles count="3">
    <cellStyle name="Normal" xfId="1" xr:uid="{00000000-0005-0000-0000-000000000000}"/>
    <cellStyle name="Normální" xfId="0" builtinId="0"/>
    <cellStyle name="Normální 2" xfId="2" xr:uid="{164C9BA1-537E-4229-92C4-EE8AE9B9D4B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zoomScaleNormal="100" workbookViewId="0">
      <pane ySplit="7" topLeftCell="A8" activePane="bottomLeft" state="frozen"/>
      <selection pane="bottomLeft" activeCell="E35" sqref="E35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4.42578125" customWidth="1"/>
    <col min="6" max="6" width="4.5703125" customWidth="1"/>
    <col min="7" max="7" width="2.85546875" customWidth="1"/>
    <col min="8" max="8" width="6.42578125" customWidth="1"/>
    <col min="9" max="9" width="0" hidden="1" customWidth="1"/>
    <col min="10" max="10" width="5.85546875" customWidth="1"/>
    <col min="11" max="11" width="6.140625" customWidth="1"/>
    <col min="12" max="12" width="21.5703125" customWidth="1"/>
    <col min="13" max="13" width="12.28515625" customWidth="1"/>
    <col min="14" max="14" width="7.42578125" customWidth="1"/>
    <col min="15" max="15" width="13.140625" customWidth="1"/>
    <col min="16" max="16" width="0" hidden="1" customWidth="1"/>
    <col min="17" max="17" width="1.28515625" customWidth="1"/>
    <col min="18" max="19" width="0.5703125" customWidth="1"/>
  </cols>
  <sheetData>
    <row r="1" spans="1:19" ht="20.100000000000001" customHeight="1" x14ac:dyDescent="0.25">
      <c r="K1" s="58" t="s">
        <v>0</v>
      </c>
      <c r="L1" s="59"/>
    </row>
    <row r="2" spans="1:19" x14ac:dyDescent="0.25">
      <c r="F2" s="60" t="s">
        <v>1</v>
      </c>
      <c r="G2" s="59"/>
      <c r="H2" s="59"/>
      <c r="I2" s="59"/>
      <c r="J2" s="59"/>
      <c r="K2" s="59"/>
      <c r="L2" s="59"/>
      <c r="M2" s="59"/>
      <c r="N2" s="59"/>
    </row>
    <row r="3" spans="1:19" x14ac:dyDescent="0.25">
      <c r="H3" s="60" t="s">
        <v>2</v>
      </c>
      <c r="I3" s="59"/>
      <c r="J3" s="59"/>
      <c r="K3" s="59"/>
      <c r="L3" s="59"/>
      <c r="M3" s="59"/>
    </row>
    <row r="4" spans="1:19" ht="2.85" customHeight="1" x14ac:dyDescent="0.25"/>
    <row r="5" spans="1:19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 x14ac:dyDescent="0.25">
      <c r="A6" s="61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0" hidden="1" customHeight="1" x14ac:dyDescent="0.25"/>
    <row r="8" spans="1:19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 ht="5.65" customHeight="1" x14ac:dyDescent="0.25"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  <c r="R9" s="3"/>
    </row>
    <row r="10" spans="1:19" ht="16.350000000000001" customHeight="1" x14ac:dyDescent="0.25">
      <c r="B10" s="48"/>
      <c r="C10" s="49"/>
      <c r="D10" s="62" t="s">
        <v>4</v>
      </c>
      <c r="E10" s="63"/>
      <c r="F10" s="63"/>
      <c r="G10" s="64" t="s">
        <v>5</v>
      </c>
      <c r="H10" s="63"/>
      <c r="I10" s="63"/>
      <c r="J10" s="63"/>
      <c r="K10" s="63"/>
      <c r="L10" s="63"/>
      <c r="M10" s="63"/>
      <c r="N10" s="63"/>
      <c r="O10" s="63"/>
      <c r="P10" s="49"/>
      <c r="Q10" s="50"/>
      <c r="R10" s="3"/>
    </row>
    <row r="11" spans="1:19" ht="16.350000000000001" customHeight="1" x14ac:dyDescent="0.25">
      <c r="B11" s="48"/>
      <c r="C11" s="49"/>
      <c r="D11" s="62" t="s">
        <v>6</v>
      </c>
      <c r="E11" s="63"/>
      <c r="F11" s="63"/>
      <c r="G11" s="64" t="s">
        <v>7</v>
      </c>
      <c r="H11" s="63"/>
      <c r="I11" s="63"/>
      <c r="J11" s="63"/>
      <c r="K11" s="63"/>
      <c r="L11" s="63"/>
      <c r="M11" s="63"/>
      <c r="N11" s="63"/>
      <c r="O11" s="63"/>
      <c r="P11" s="49"/>
      <c r="Q11" s="50"/>
      <c r="R11" s="3"/>
    </row>
    <row r="12" spans="1:19" ht="16.350000000000001" customHeight="1" x14ac:dyDescent="0.25">
      <c r="B12" s="48"/>
      <c r="C12" s="49"/>
      <c r="D12" s="54"/>
      <c r="E12" s="49"/>
      <c r="F12" s="49"/>
      <c r="G12" s="69" t="s">
        <v>9</v>
      </c>
      <c r="H12" s="70"/>
      <c r="I12" s="70"/>
      <c r="J12" s="70"/>
      <c r="K12" s="70"/>
      <c r="L12" s="70"/>
      <c r="M12" s="70"/>
      <c r="N12" s="70"/>
      <c r="O12" s="70"/>
      <c r="P12" s="49"/>
      <c r="Q12" s="50"/>
      <c r="R12" s="3"/>
    </row>
    <row r="13" spans="1:19" ht="16.350000000000001" customHeight="1" x14ac:dyDescent="0.25">
      <c r="B13" s="48"/>
      <c r="C13" s="49"/>
      <c r="D13" s="62" t="s">
        <v>8</v>
      </c>
      <c r="E13" s="63"/>
      <c r="F13" s="63"/>
      <c r="G13" s="65" t="s">
        <v>149</v>
      </c>
      <c r="H13" s="63"/>
      <c r="I13" s="63"/>
      <c r="J13" s="63"/>
      <c r="K13" s="63"/>
      <c r="L13" s="63"/>
      <c r="M13" s="63"/>
      <c r="N13" s="63"/>
      <c r="O13" s="63"/>
      <c r="P13" s="49"/>
      <c r="Q13" s="50"/>
      <c r="R13" s="3"/>
    </row>
    <row r="14" spans="1:19" ht="2.85" customHeight="1" x14ac:dyDescent="0.25"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3"/>
      <c r="R14" s="3"/>
    </row>
    <row r="15" spans="1:19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2.85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1" ht="17.100000000000001" customHeight="1" x14ac:dyDescent="0.25"/>
    <row r="18" spans="2:11" ht="11.45" customHeight="1" x14ac:dyDescent="0.25">
      <c r="B18" s="66" t="s">
        <v>10</v>
      </c>
      <c r="C18" s="59"/>
      <c r="D18" s="59"/>
      <c r="E18" s="67" t="s">
        <v>11</v>
      </c>
      <c r="F18" s="59"/>
      <c r="G18" s="59"/>
      <c r="H18" s="59"/>
      <c r="I18" s="59"/>
      <c r="J18" s="59"/>
      <c r="K18" s="59"/>
    </row>
    <row r="19" spans="2:11" ht="11.25" customHeight="1" x14ac:dyDescent="0.25">
      <c r="B19" s="66" t="s">
        <v>8</v>
      </c>
      <c r="C19" s="59"/>
      <c r="D19" s="59"/>
      <c r="E19" s="67" t="s">
        <v>12</v>
      </c>
      <c r="F19" s="59"/>
      <c r="G19" s="59"/>
      <c r="H19" s="59"/>
      <c r="I19" s="59"/>
      <c r="J19" s="59"/>
      <c r="K19" s="59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66" t="s">
        <v>13</v>
      </c>
      <c r="C22" s="59"/>
      <c r="D22" s="59"/>
      <c r="E22" s="68" t="s">
        <v>14</v>
      </c>
      <c r="F22" s="59"/>
      <c r="G22" s="59"/>
      <c r="H22" s="59"/>
    </row>
    <row r="23" spans="2:11" ht="11.45" customHeight="1" x14ac:dyDescent="0.25">
      <c r="B23" s="66" t="s">
        <v>15</v>
      </c>
      <c r="C23" s="59"/>
      <c r="D23" s="59"/>
      <c r="E23" s="68" t="s">
        <v>141</v>
      </c>
      <c r="F23" s="59"/>
      <c r="G23" s="59"/>
      <c r="H23" s="59"/>
    </row>
    <row r="24" spans="2:11" ht="11.25" customHeight="1" x14ac:dyDescent="0.25">
      <c r="B24" s="66" t="s">
        <v>16</v>
      </c>
      <c r="C24" s="59"/>
      <c r="D24" s="59"/>
      <c r="E24" s="68" t="s">
        <v>17</v>
      </c>
      <c r="F24" s="59"/>
      <c r="G24" s="59"/>
      <c r="H24" s="59"/>
    </row>
    <row r="27" spans="2:11" x14ac:dyDescent="0.25">
      <c r="E27" s="55" t="s">
        <v>150</v>
      </c>
    </row>
    <row r="28" spans="2:11" x14ac:dyDescent="0.25">
      <c r="E28" s="55" t="s">
        <v>142</v>
      </c>
    </row>
    <row r="29" spans="2:11" x14ac:dyDescent="0.25">
      <c r="E29" s="56" t="s">
        <v>143</v>
      </c>
      <c r="G29" s="56" t="s">
        <v>146</v>
      </c>
    </row>
    <row r="30" spans="2:11" x14ac:dyDescent="0.25">
      <c r="E30" s="56" t="s">
        <v>144</v>
      </c>
      <c r="G30" s="56" t="s">
        <v>147</v>
      </c>
    </row>
    <row r="31" spans="2:11" x14ac:dyDescent="0.25">
      <c r="E31" s="56" t="s">
        <v>145</v>
      </c>
      <c r="G31" s="56" t="s">
        <v>148</v>
      </c>
    </row>
    <row r="32" spans="2:11" x14ac:dyDescent="0.25">
      <c r="E32" s="56"/>
    </row>
    <row r="33" spans="5:5" x14ac:dyDescent="0.25">
      <c r="E33" s="55"/>
    </row>
    <row r="34" spans="5:5" x14ac:dyDescent="0.25">
      <c r="E34" s="55"/>
    </row>
    <row r="35" spans="5:5" x14ac:dyDescent="0.25">
      <c r="E35" s="55"/>
    </row>
  </sheetData>
  <mergeCells count="21">
    <mergeCell ref="B24:D24"/>
    <mergeCell ref="E24:H24"/>
    <mergeCell ref="G12:O12"/>
    <mergeCell ref="B19:D19"/>
    <mergeCell ref="E19:K19"/>
    <mergeCell ref="B22:D22"/>
    <mergeCell ref="E22:H22"/>
    <mergeCell ref="B23:D23"/>
    <mergeCell ref="E23:H23"/>
    <mergeCell ref="D11:F11"/>
    <mergeCell ref="G11:O11"/>
    <mergeCell ref="D13:F13"/>
    <mergeCell ref="G13:O13"/>
    <mergeCell ref="B18:D18"/>
    <mergeCell ref="E18:K18"/>
    <mergeCell ref="K1:L1"/>
    <mergeCell ref="F2:N2"/>
    <mergeCell ref="H3:M3"/>
    <mergeCell ref="A6:S6"/>
    <mergeCell ref="D10:F10"/>
    <mergeCell ref="G10:O10"/>
  </mergeCells>
  <hyperlinks>
    <hyperlink ref="E23" r:id="rId1" xr:uid="{411AE39F-485D-4046-9C4B-514FDD56D6D3}"/>
  </hyperlinks>
  <pageMargins left="0" right="0" top="0" bottom="0" header="0" footer="0"/>
  <pageSetup paperSize="9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zoomScaleNormal="100" workbookViewId="0">
      <selection activeCell="D18" sqref="D18"/>
    </sheetView>
  </sheetViews>
  <sheetFormatPr defaultColWidth="9" defaultRowHeight="15" x14ac:dyDescent="0.25"/>
  <cols>
    <col min="1" max="1" width="4.7109375" style="20" customWidth="1"/>
    <col min="2" max="2" width="73.140625" style="20" customWidth="1"/>
    <col min="3" max="3" width="5.7109375" style="20" customWidth="1"/>
    <col min="4" max="4" width="12.7109375" style="20" customWidth="1"/>
    <col min="5" max="16384" width="9" style="20"/>
  </cols>
  <sheetData>
    <row r="1" spans="1:4" ht="20.25" x14ac:dyDescent="0.25">
      <c r="A1" s="71" t="s">
        <v>135</v>
      </c>
      <c r="B1" s="71"/>
      <c r="C1" s="71"/>
      <c r="D1" s="71"/>
    </row>
    <row r="2" spans="1:4" x14ac:dyDescent="0.25">
      <c r="A2" s="72" t="s">
        <v>1</v>
      </c>
      <c r="B2" s="72"/>
      <c r="C2" s="72"/>
      <c r="D2" s="72"/>
    </row>
    <row r="3" spans="1:4" x14ac:dyDescent="0.25">
      <c r="A3" s="72" t="s">
        <v>2</v>
      </c>
      <c r="B3" s="72"/>
      <c r="C3" s="72"/>
      <c r="D3" s="72"/>
    </row>
    <row r="4" spans="1:4" ht="3" customHeight="1" x14ac:dyDescent="0.25">
      <c r="A4" s="19"/>
      <c r="B4" s="19"/>
      <c r="C4" s="19"/>
      <c r="D4" s="19"/>
    </row>
    <row r="5" spans="1:4" x14ac:dyDescent="0.25">
      <c r="A5" s="21"/>
      <c r="B5" s="73" t="s">
        <v>136</v>
      </c>
      <c r="C5" s="73"/>
      <c r="D5" s="73"/>
    </row>
    <row r="6" spans="1:4" ht="3" customHeight="1" x14ac:dyDescent="0.25">
      <c r="B6" s="22"/>
      <c r="C6" s="22"/>
      <c r="D6" s="22"/>
    </row>
    <row r="7" spans="1:4" ht="15.75" x14ac:dyDescent="0.25">
      <c r="A7" s="74" t="s">
        <v>18</v>
      </c>
      <c r="B7" s="74"/>
      <c r="C7" s="74"/>
      <c r="D7" s="74"/>
    </row>
    <row r="8" spans="1:4" ht="3" customHeight="1" x14ac:dyDescent="0.25"/>
    <row r="9" spans="1:4" s="26" customFormat="1" x14ac:dyDescent="0.25">
      <c r="A9" s="23" t="s">
        <v>19</v>
      </c>
      <c r="B9" s="24" t="s">
        <v>20</v>
      </c>
      <c r="C9" s="23"/>
      <c r="D9" s="25" t="s">
        <v>21</v>
      </c>
    </row>
    <row r="10" spans="1:4" s="26" customFormat="1" x14ac:dyDescent="0.25">
      <c r="A10" s="27" t="s">
        <v>22</v>
      </c>
      <c r="B10" s="28" t="s">
        <v>23</v>
      </c>
      <c r="C10" s="29"/>
      <c r="D10" s="30"/>
    </row>
    <row r="11" spans="1:4" s="26" customFormat="1" x14ac:dyDescent="0.25">
      <c r="A11" s="31" t="s">
        <v>24</v>
      </c>
      <c r="B11" s="18" t="s">
        <v>31</v>
      </c>
      <c r="C11" s="32"/>
      <c r="D11" s="33">
        <f>'Položky všech ceníků'!G27</f>
        <v>0</v>
      </c>
    </row>
    <row r="12" spans="1:4" s="26" customFormat="1" x14ac:dyDescent="0.25">
      <c r="A12" s="31" t="s">
        <v>25</v>
      </c>
      <c r="B12" s="18" t="s">
        <v>71</v>
      </c>
      <c r="C12" s="32"/>
      <c r="D12" s="33">
        <f>'Položky všech ceníků'!G43</f>
        <v>0</v>
      </c>
    </row>
    <row r="13" spans="1:4" s="26" customFormat="1" x14ac:dyDescent="0.25">
      <c r="A13" s="34" t="s">
        <v>26</v>
      </c>
      <c r="B13" s="35" t="s">
        <v>137</v>
      </c>
      <c r="C13" s="34"/>
      <c r="D13" s="36">
        <f>'Položky všech ceníků'!G80</f>
        <v>0</v>
      </c>
    </row>
    <row r="14" spans="1:4" s="26" customFormat="1" x14ac:dyDescent="0.25">
      <c r="A14" s="37" t="s">
        <v>8</v>
      </c>
      <c r="B14" s="28" t="s">
        <v>28</v>
      </c>
      <c r="C14" s="38"/>
      <c r="D14" s="39">
        <f>SUM(D11:D13)</f>
        <v>0</v>
      </c>
    </row>
    <row r="15" spans="1:4" s="26" customFormat="1" x14ac:dyDescent="0.25">
      <c r="A15" s="37"/>
      <c r="B15" s="28"/>
      <c r="C15" s="38"/>
      <c r="D15" s="39"/>
    </row>
    <row r="16" spans="1:4" s="26" customFormat="1" x14ac:dyDescent="0.25">
      <c r="A16" s="37" t="s">
        <v>138</v>
      </c>
      <c r="B16" s="28" t="s">
        <v>139</v>
      </c>
      <c r="C16" s="38"/>
      <c r="D16" s="39"/>
    </row>
    <row r="17" spans="1:4" s="26" customFormat="1" x14ac:dyDescent="0.25">
      <c r="A17" s="34" t="s">
        <v>27</v>
      </c>
      <c r="B17" s="35" t="s">
        <v>90</v>
      </c>
      <c r="C17" s="40"/>
      <c r="D17" s="36">
        <f>'Položky všech ceníků'!G59</f>
        <v>0</v>
      </c>
    </row>
    <row r="18" spans="1:4" s="26" customFormat="1" x14ac:dyDescent="0.25">
      <c r="A18" s="37"/>
      <c r="B18" s="28" t="s">
        <v>140</v>
      </c>
      <c r="C18" s="38"/>
      <c r="D18" s="39">
        <f>SUM(D17)</f>
        <v>0</v>
      </c>
    </row>
    <row r="19" spans="1:4" s="26" customFormat="1" x14ac:dyDescent="0.25">
      <c r="A19" s="31" t="s">
        <v>8</v>
      </c>
      <c r="B19" s="18" t="s">
        <v>8</v>
      </c>
      <c r="C19" s="31"/>
      <c r="D19" s="31" t="s">
        <v>8</v>
      </c>
    </row>
    <row r="20" spans="1:4" s="26" customFormat="1" ht="15.75" thickBot="1" x14ac:dyDescent="0.3">
      <c r="A20" s="41" t="s">
        <v>29</v>
      </c>
      <c r="B20" s="42" t="s">
        <v>30</v>
      </c>
      <c r="C20" s="43"/>
      <c r="D20" s="44">
        <f>D14+D18</f>
        <v>0</v>
      </c>
    </row>
    <row r="21" spans="1:4" s="26" customFormat="1" ht="15.75" thickTop="1" x14ac:dyDescent="0.25"/>
    <row r="22" spans="1:4" s="26" customFormat="1" x14ac:dyDescent="0.25"/>
    <row r="23" spans="1:4" s="26" customFormat="1" x14ac:dyDescent="0.25"/>
  </sheetData>
  <mergeCells count="5">
    <mergeCell ref="A1:D1"/>
    <mergeCell ref="A2:D2"/>
    <mergeCell ref="A3:D3"/>
    <mergeCell ref="B5:D5"/>
    <mergeCell ref="A7:D7"/>
  </mergeCells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0"/>
  <sheetViews>
    <sheetView zoomScaleNormal="100" workbookViewId="0">
      <pane ySplit="7" topLeftCell="A8" activePane="bottomLeft" state="frozen"/>
      <selection pane="bottomLeft" activeCell="B18" sqref="B18"/>
    </sheetView>
  </sheetViews>
  <sheetFormatPr defaultRowHeight="15" x14ac:dyDescent="0.25"/>
  <cols>
    <col min="1" max="1" width="6.42578125" customWidth="1"/>
    <col min="2" max="2" width="10.7109375" customWidth="1"/>
    <col min="3" max="3" width="42.7109375" customWidth="1"/>
    <col min="4" max="4" width="12.7109375" customWidth="1"/>
    <col min="5" max="5" width="8.28515625" customWidth="1"/>
    <col min="6" max="6" width="5.42578125" customWidth="1"/>
    <col min="7" max="7" width="13.5703125" customWidth="1"/>
  </cols>
  <sheetData>
    <row r="1" spans="1:7" ht="20.100000000000001" customHeight="1" x14ac:dyDescent="0.3">
      <c r="A1" s="77" t="s">
        <v>133</v>
      </c>
      <c r="B1" s="77"/>
      <c r="C1" s="77"/>
      <c r="D1" s="77"/>
      <c r="E1" s="77"/>
      <c r="F1" s="77"/>
      <c r="G1" s="77"/>
    </row>
    <row r="2" spans="1:7" ht="15.75" x14ac:dyDescent="0.25">
      <c r="A2" s="78" t="s">
        <v>1</v>
      </c>
      <c r="B2" s="78"/>
      <c r="C2" s="78"/>
      <c r="D2" s="78"/>
      <c r="E2" s="78"/>
      <c r="F2" s="78"/>
      <c r="G2" s="78"/>
    </row>
    <row r="3" spans="1:7" ht="15.75" x14ac:dyDescent="0.25">
      <c r="A3" s="78" t="s">
        <v>2</v>
      </c>
      <c r="B3" s="78"/>
      <c r="C3" s="78"/>
      <c r="D3" s="78"/>
      <c r="E3" s="78"/>
      <c r="F3" s="78"/>
      <c r="G3" s="78"/>
    </row>
    <row r="4" spans="1:7" ht="2.85" customHeight="1" x14ac:dyDescent="0.25"/>
    <row r="5" spans="1:7" ht="1.35" customHeight="1" x14ac:dyDescent="0.25">
      <c r="A5" s="1"/>
      <c r="B5" s="1"/>
      <c r="C5" s="1"/>
      <c r="D5" s="1"/>
      <c r="E5" s="1"/>
      <c r="F5" s="1"/>
      <c r="G5" s="1"/>
    </row>
    <row r="6" spans="1:7" ht="11.25" customHeight="1" x14ac:dyDescent="0.25">
      <c r="A6" s="75" t="s">
        <v>134</v>
      </c>
      <c r="B6" s="75"/>
      <c r="C6" s="75"/>
      <c r="D6" s="75"/>
      <c r="E6" s="75"/>
      <c r="F6" s="75"/>
      <c r="G6" s="75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74" t="s">
        <v>31</v>
      </c>
      <c r="B9" s="76"/>
      <c r="C9" s="76"/>
      <c r="D9" s="76"/>
      <c r="E9" s="76"/>
      <c r="F9" s="76"/>
      <c r="G9" s="76"/>
    </row>
    <row r="10" spans="1:7" ht="2.85" customHeight="1" x14ac:dyDescent="0.25"/>
    <row r="11" spans="1:7" x14ac:dyDescent="0.25">
      <c r="A11" s="4" t="s">
        <v>32</v>
      </c>
      <c r="B11" s="5" t="s">
        <v>33</v>
      </c>
      <c r="C11" s="5" t="s">
        <v>20</v>
      </c>
      <c r="D11" s="4" t="s">
        <v>34</v>
      </c>
      <c r="E11" s="4" t="s">
        <v>35</v>
      </c>
      <c r="F11" s="5" t="s">
        <v>36</v>
      </c>
      <c r="G11" s="4" t="s">
        <v>37</v>
      </c>
    </row>
    <row r="12" spans="1:7" s="11" customFormat="1" ht="12.95" customHeight="1" x14ac:dyDescent="0.25">
      <c r="A12" s="8">
        <v>1</v>
      </c>
      <c r="B12" s="9" t="s">
        <v>38</v>
      </c>
      <c r="C12" s="9" t="s">
        <v>39</v>
      </c>
      <c r="D12" s="10"/>
      <c r="E12" s="8" t="s">
        <v>40</v>
      </c>
      <c r="F12" s="9" t="s">
        <v>41</v>
      </c>
      <c r="G12" s="10">
        <f>D12*E12</f>
        <v>0</v>
      </c>
    </row>
    <row r="13" spans="1:7" s="11" customFormat="1" ht="24" customHeight="1" x14ac:dyDescent="0.25">
      <c r="A13" s="8">
        <v>2</v>
      </c>
      <c r="B13" s="9" t="s">
        <v>42</v>
      </c>
      <c r="C13" s="9" t="s">
        <v>43</v>
      </c>
      <c r="D13" s="10"/>
      <c r="E13" s="8" t="s">
        <v>44</v>
      </c>
      <c r="F13" s="9" t="s">
        <v>45</v>
      </c>
      <c r="G13" s="10">
        <f t="shared" ref="G13:G26" si="0">D13*E13</f>
        <v>0</v>
      </c>
    </row>
    <row r="14" spans="1:7" s="11" customFormat="1" ht="12.95" customHeight="1" x14ac:dyDescent="0.25">
      <c r="A14" s="8">
        <v>3</v>
      </c>
      <c r="B14" s="9" t="s">
        <v>46</v>
      </c>
      <c r="C14" s="9" t="s">
        <v>47</v>
      </c>
      <c r="D14" s="10"/>
      <c r="E14" s="8" t="s">
        <v>48</v>
      </c>
      <c r="F14" s="9" t="s">
        <v>49</v>
      </c>
      <c r="G14" s="10">
        <f t="shared" si="0"/>
        <v>0</v>
      </c>
    </row>
    <row r="15" spans="1:7" s="11" customFormat="1" ht="24" customHeight="1" x14ac:dyDescent="0.25">
      <c r="A15" s="8">
        <v>4</v>
      </c>
      <c r="B15" s="9" t="s">
        <v>50</v>
      </c>
      <c r="C15" s="9" t="s">
        <v>51</v>
      </c>
      <c r="D15" s="10"/>
      <c r="E15" s="8" t="s">
        <v>52</v>
      </c>
      <c r="F15" s="9" t="s">
        <v>53</v>
      </c>
      <c r="G15" s="10">
        <f t="shared" si="0"/>
        <v>0</v>
      </c>
    </row>
    <row r="16" spans="1:7" s="11" customFormat="1" ht="24" customHeight="1" x14ac:dyDescent="0.25">
      <c r="A16" s="8">
        <v>5</v>
      </c>
      <c r="B16" s="9" t="s">
        <v>54</v>
      </c>
      <c r="C16" s="9" t="s">
        <v>55</v>
      </c>
      <c r="D16" s="10"/>
      <c r="E16" s="8" t="s">
        <v>56</v>
      </c>
      <c r="F16" s="9" t="s">
        <v>53</v>
      </c>
      <c r="G16" s="10">
        <f t="shared" si="0"/>
        <v>0</v>
      </c>
    </row>
    <row r="17" spans="1:7" s="11" customFormat="1" ht="12.95" customHeight="1" x14ac:dyDescent="0.25">
      <c r="A17" s="12" t="s">
        <v>8</v>
      </c>
      <c r="B17" s="12" t="s">
        <v>8</v>
      </c>
      <c r="C17" s="13" t="s">
        <v>57</v>
      </c>
      <c r="D17" s="12"/>
      <c r="E17" s="12" t="s">
        <v>8</v>
      </c>
      <c r="F17" s="12" t="s">
        <v>8</v>
      </c>
      <c r="G17" s="10"/>
    </row>
    <row r="18" spans="1:7" s="11" customFormat="1" ht="12.95" customHeight="1" x14ac:dyDescent="0.25">
      <c r="A18" s="8">
        <v>6</v>
      </c>
      <c r="B18" s="9" t="s">
        <v>58</v>
      </c>
      <c r="C18" s="9" t="s">
        <v>59</v>
      </c>
      <c r="D18" s="10"/>
      <c r="E18" s="8" t="s">
        <v>60</v>
      </c>
      <c r="F18" s="9" t="s">
        <v>53</v>
      </c>
      <c r="G18" s="10">
        <f t="shared" si="0"/>
        <v>0</v>
      </c>
    </row>
    <row r="19" spans="1:7" s="11" customFormat="1" ht="24" customHeight="1" x14ac:dyDescent="0.25">
      <c r="A19" s="8">
        <v>7</v>
      </c>
      <c r="B19" s="57">
        <v>460520172</v>
      </c>
      <c r="C19" s="9" t="s">
        <v>151</v>
      </c>
      <c r="D19" s="10"/>
      <c r="E19" s="8" t="s">
        <v>61</v>
      </c>
      <c r="F19" s="9" t="s">
        <v>53</v>
      </c>
      <c r="G19" s="10">
        <f t="shared" si="0"/>
        <v>0</v>
      </c>
    </row>
    <row r="20" spans="1:7" s="11" customFormat="1" ht="12.95" customHeight="1" x14ac:dyDescent="0.25">
      <c r="A20" s="12" t="s">
        <v>8</v>
      </c>
      <c r="B20" s="12" t="s">
        <v>8</v>
      </c>
      <c r="C20" s="13" t="s">
        <v>62</v>
      </c>
      <c r="D20" s="12"/>
      <c r="E20" s="12" t="s">
        <v>8</v>
      </c>
      <c r="F20" s="12" t="s">
        <v>8</v>
      </c>
      <c r="G20" s="10"/>
    </row>
    <row r="21" spans="1:7" s="11" customFormat="1" ht="24" customHeight="1" x14ac:dyDescent="0.25">
      <c r="A21" s="8">
        <v>8</v>
      </c>
      <c r="B21" s="9" t="s">
        <v>63</v>
      </c>
      <c r="C21" s="9" t="s">
        <v>64</v>
      </c>
      <c r="D21" s="10"/>
      <c r="E21" s="8" t="s">
        <v>52</v>
      </c>
      <c r="F21" s="9" t="s">
        <v>53</v>
      </c>
      <c r="G21" s="10">
        <f t="shared" si="0"/>
        <v>0</v>
      </c>
    </row>
    <row r="22" spans="1:7" s="11" customFormat="1" ht="24" customHeight="1" x14ac:dyDescent="0.25">
      <c r="A22" s="8">
        <v>9</v>
      </c>
      <c r="B22" s="9" t="s">
        <v>65</v>
      </c>
      <c r="C22" s="9" t="s">
        <v>66</v>
      </c>
      <c r="D22" s="10"/>
      <c r="E22" s="8" t="s">
        <v>56</v>
      </c>
      <c r="F22" s="9" t="s">
        <v>53</v>
      </c>
      <c r="G22" s="10">
        <f t="shared" si="0"/>
        <v>0</v>
      </c>
    </row>
    <row r="23" spans="1:7" s="11" customFormat="1" ht="12.95" customHeight="1" x14ac:dyDescent="0.25">
      <c r="A23" s="12" t="s">
        <v>8</v>
      </c>
      <c r="B23" s="12" t="s">
        <v>8</v>
      </c>
      <c r="C23" s="13" t="s">
        <v>57</v>
      </c>
      <c r="D23" s="12"/>
      <c r="E23" s="12" t="s">
        <v>8</v>
      </c>
      <c r="F23" s="12" t="s">
        <v>8</v>
      </c>
      <c r="G23" s="10"/>
    </row>
    <row r="24" spans="1:7" s="11" customFormat="1" ht="12.95" customHeight="1" x14ac:dyDescent="0.25">
      <c r="A24" s="8">
        <v>10</v>
      </c>
      <c r="B24" s="9" t="s">
        <v>67</v>
      </c>
      <c r="C24" s="9" t="s">
        <v>68</v>
      </c>
      <c r="D24" s="10"/>
      <c r="E24" s="8" t="s">
        <v>44</v>
      </c>
      <c r="F24" s="9" t="s">
        <v>49</v>
      </c>
      <c r="G24" s="10">
        <f t="shared" si="0"/>
        <v>0</v>
      </c>
    </row>
    <row r="25" spans="1:7" s="11" customFormat="1" ht="24" customHeight="1" x14ac:dyDescent="0.25">
      <c r="A25" s="8">
        <v>11</v>
      </c>
      <c r="B25" s="9" t="s">
        <v>69</v>
      </c>
      <c r="C25" s="9" t="s">
        <v>70</v>
      </c>
      <c r="D25" s="10"/>
      <c r="E25" s="8" t="s">
        <v>44</v>
      </c>
      <c r="F25" s="9" t="s">
        <v>49</v>
      </c>
      <c r="G25" s="10">
        <f t="shared" si="0"/>
        <v>0</v>
      </c>
    </row>
    <row r="26" spans="1:7" s="11" customFormat="1" ht="24" customHeight="1" x14ac:dyDescent="0.25">
      <c r="A26" s="8">
        <v>12</v>
      </c>
      <c r="B26" s="9" t="s">
        <v>69</v>
      </c>
      <c r="C26" s="9" t="s">
        <v>70</v>
      </c>
      <c r="D26" s="10"/>
      <c r="E26" s="8" t="s">
        <v>44</v>
      </c>
      <c r="F26" s="9" t="s">
        <v>49</v>
      </c>
      <c r="G26" s="10">
        <f t="shared" si="0"/>
        <v>0</v>
      </c>
    </row>
    <row r="27" spans="1:7" s="11" customFormat="1" ht="12.95" customHeight="1" x14ac:dyDescent="0.25">
      <c r="A27" s="14"/>
      <c r="B27" s="15"/>
      <c r="C27" s="79" t="s">
        <v>126</v>
      </c>
      <c r="D27" s="79"/>
      <c r="E27" s="79"/>
      <c r="F27" s="79"/>
      <c r="G27" s="16">
        <f>SUM(G12:G26)</f>
        <v>0</v>
      </c>
    </row>
    <row r="28" spans="1:7" s="11" customFormat="1" ht="12.95" customHeight="1" x14ac:dyDescent="0.25"/>
    <row r="29" spans="1:7" s="11" customFormat="1" ht="12.95" customHeight="1" x14ac:dyDescent="0.25"/>
    <row r="30" spans="1:7" ht="2.85" customHeight="1" x14ac:dyDescent="0.25"/>
    <row r="31" spans="1:7" ht="0" hidden="1" customHeight="1" x14ac:dyDescent="0.25"/>
    <row r="32" spans="1:7" ht="17.100000000000001" customHeight="1" x14ac:dyDescent="0.25">
      <c r="A32" s="74" t="s">
        <v>71</v>
      </c>
      <c r="B32" s="76"/>
      <c r="C32" s="76"/>
      <c r="D32" s="76"/>
      <c r="E32" s="76"/>
      <c r="F32" s="76"/>
      <c r="G32" s="76"/>
    </row>
    <row r="33" spans="1:7" ht="2.85" customHeight="1" x14ac:dyDescent="0.25"/>
    <row r="34" spans="1:7" x14ac:dyDescent="0.25">
      <c r="A34" s="4" t="s">
        <v>32</v>
      </c>
      <c r="B34" s="5" t="s">
        <v>33</v>
      </c>
      <c r="C34" s="5" t="s">
        <v>20</v>
      </c>
      <c r="D34" s="4" t="s">
        <v>34</v>
      </c>
      <c r="E34" s="4" t="s">
        <v>35</v>
      </c>
      <c r="F34" s="5" t="s">
        <v>36</v>
      </c>
      <c r="G34" s="4" t="s">
        <v>37</v>
      </c>
    </row>
    <row r="35" spans="1:7" s="11" customFormat="1" ht="12.95" customHeight="1" x14ac:dyDescent="0.25">
      <c r="A35" s="8">
        <v>1</v>
      </c>
      <c r="B35" s="9" t="s">
        <v>72</v>
      </c>
      <c r="C35" s="9" t="s">
        <v>73</v>
      </c>
      <c r="D35" s="10"/>
      <c r="E35" s="8" t="s">
        <v>74</v>
      </c>
      <c r="F35" s="9" t="s">
        <v>53</v>
      </c>
      <c r="G35" s="10">
        <f t="shared" ref="G35:G42" si="1">D35*E35</f>
        <v>0</v>
      </c>
    </row>
    <row r="36" spans="1:7" s="11" customFormat="1" ht="24" customHeight="1" x14ac:dyDescent="0.25">
      <c r="A36" s="8">
        <v>2</v>
      </c>
      <c r="B36" s="9" t="s">
        <v>75</v>
      </c>
      <c r="C36" s="9" t="s">
        <v>76</v>
      </c>
      <c r="D36" s="10"/>
      <c r="E36" s="8" t="s">
        <v>61</v>
      </c>
      <c r="F36" s="9" t="s">
        <v>53</v>
      </c>
      <c r="G36" s="10">
        <f t="shared" si="1"/>
        <v>0</v>
      </c>
    </row>
    <row r="37" spans="1:7" s="11" customFormat="1" ht="24" customHeight="1" x14ac:dyDescent="0.25">
      <c r="A37" s="8">
        <v>3</v>
      </c>
      <c r="B37" s="9" t="s">
        <v>77</v>
      </c>
      <c r="C37" s="9" t="s">
        <v>78</v>
      </c>
      <c r="D37" s="10"/>
      <c r="E37" s="8" t="s">
        <v>52</v>
      </c>
      <c r="F37" s="9" t="s">
        <v>53</v>
      </c>
      <c r="G37" s="10">
        <f t="shared" si="1"/>
        <v>0</v>
      </c>
    </row>
    <row r="38" spans="1:7" s="11" customFormat="1" ht="12.95" customHeight="1" x14ac:dyDescent="0.25">
      <c r="A38" s="8">
        <v>4</v>
      </c>
      <c r="B38" s="9" t="s">
        <v>79</v>
      </c>
      <c r="C38" s="9" t="s">
        <v>80</v>
      </c>
      <c r="D38" s="10"/>
      <c r="E38" s="8" t="s">
        <v>81</v>
      </c>
      <c r="F38" s="9" t="s">
        <v>45</v>
      </c>
      <c r="G38" s="10">
        <f t="shared" si="1"/>
        <v>0</v>
      </c>
    </row>
    <row r="39" spans="1:7" s="11" customFormat="1" ht="24" customHeight="1" x14ac:dyDescent="0.25">
      <c r="A39" s="8">
        <v>5</v>
      </c>
      <c r="B39" s="9" t="s">
        <v>82</v>
      </c>
      <c r="C39" s="9" t="s">
        <v>83</v>
      </c>
      <c r="D39" s="10"/>
      <c r="E39" s="8" t="s">
        <v>44</v>
      </c>
      <c r="F39" s="9" t="s">
        <v>45</v>
      </c>
      <c r="G39" s="10">
        <f t="shared" si="1"/>
        <v>0</v>
      </c>
    </row>
    <row r="40" spans="1:7" s="11" customFormat="1" ht="24" customHeight="1" x14ac:dyDescent="0.25">
      <c r="A40" s="8">
        <v>6</v>
      </c>
      <c r="B40" s="9" t="s">
        <v>84</v>
      </c>
      <c r="C40" s="9" t="s">
        <v>85</v>
      </c>
      <c r="D40" s="10"/>
      <c r="E40" s="8" t="s">
        <v>44</v>
      </c>
      <c r="F40" s="9" t="s">
        <v>45</v>
      </c>
      <c r="G40" s="10">
        <f t="shared" si="1"/>
        <v>0</v>
      </c>
    </row>
    <row r="41" spans="1:7" s="11" customFormat="1" ht="24" customHeight="1" x14ac:dyDescent="0.25">
      <c r="A41" s="8">
        <v>7</v>
      </c>
      <c r="B41" s="9" t="s">
        <v>86</v>
      </c>
      <c r="C41" s="9" t="s">
        <v>87</v>
      </c>
      <c r="D41" s="10"/>
      <c r="E41" s="8" t="s">
        <v>44</v>
      </c>
      <c r="F41" s="9" t="s">
        <v>45</v>
      </c>
      <c r="G41" s="10">
        <f t="shared" si="1"/>
        <v>0</v>
      </c>
    </row>
    <row r="42" spans="1:7" s="11" customFormat="1" ht="24" customHeight="1" x14ac:dyDescent="0.25">
      <c r="A42" s="8">
        <v>8</v>
      </c>
      <c r="B42" s="9" t="s">
        <v>88</v>
      </c>
      <c r="C42" s="9" t="s">
        <v>89</v>
      </c>
      <c r="D42" s="10"/>
      <c r="E42" s="8" t="s">
        <v>44</v>
      </c>
      <c r="F42" s="9" t="s">
        <v>45</v>
      </c>
      <c r="G42" s="10">
        <f t="shared" si="1"/>
        <v>0</v>
      </c>
    </row>
    <row r="43" spans="1:7" s="11" customFormat="1" ht="12.95" customHeight="1" x14ac:dyDescent="0.25">
      <c r="A43" s="14"/>
      <c r="B43" s="15"/>
      <c r="C43" s="79" t="s">
        <v>127</v>
      </c>
      <c r="D43" s="79"/>
      <c r="E43" s="79"/>
      <c r="F43" s="79"/>
      <c r="G43" s="16">
        <f>SUM(G35:G42)</f>
        <v>0</v>
      </c>
    </row>
    <row r="44" spans="1:7" s="11" customFormat="1" ht="12.95" customHeight="1" x14ac:dyDescent="0.25"/>
    <row r="45" spans="1:7" s="11" customFormat="1" ht="12.95" customHeight="1" x14ac:dyDescent="0.25"/>
    <row r="46" spans="1:7" ht="2.85" customHeight="1" x14ac:dyDescent="0.25"/>
    <row r="47" spans="1:7" ht="0" hidden="1" customHeight="1" x14ac:dyDescent="0.25"/>
    <row r="48" spans="1:7" ht="17.100000000000001" customHeight="1" x14ac:dyDescent="0.25">
      <c r="A48" s="80" t="s">
        <v>90</v>
      </c>
      <c r="B48" s="76"/>
      <c r="C48" s="76"/>
      <c r="D48" s="76"/>
      <c r="E48" s="76"/>
      <c r="F48" s="76"/>
      <c r="G48" s="76"/>
    </row>
    <row r="49" spans="1:7" ht="2.85" customHeight="1" x14ac:dyDescent="0.25"/>
    <row r="50" spans="1:7" x14ac:dyDescent="0.25">
      <c r="A50" s="4" t="s">
        <v>32</v>
      </c>
      <c r="B50" s="5" t="s">
        <v>33</v>
      </c>
      <c r="C50" s="5" t="s">
        <v>20</v>
      </c>
      <c r="D50" s="4" t="s">
        <v>34</v>
      </c>
      <c r="E50" s="4" t="s">
        <v>35</v>
      </c>
      <c r="F50" s="5" t="s">
        <v>36</v>
      </c>
      <c r="G50" s="4" t="s">
        <v>37</v>
      </c>
    </row>
    <row r="51" spans="1:7" s="11" customFormat="1" ht="12.95" customHeight="1" x14ac:dyDescent="0.25">
      <c r="A51" s="8">
        <v>1</v>
      </c>
      <c r="B51" s="9" t="s">
        <v>91</v>
      </c>
      <c r="C51" s="9" t="s">
        <v>92</v>
      </c>
      <c r="D51" s="10"/>
      <c r="E51" s="8" t="s">
        <v>44</v>
      </c>
      <c r="F51" s="9" t="s">
        <v>45</v>
      </c>
      <c r="G51" s="10">
        <f t="shared" ref="G51:G58" si="2">D51*E51</f>
        <v>0</v>
      </c>
    </row>
    <row r="52" spans="1:7" s="11" customFormat="1" ht="12.95" customHeight="1" x14ac:dyDescent="0.25">
      <c r="A52" s="8">
        <v>2</v>
      </c>
      <c r="B52" s="9" t="s">
        <v>93</v>
      </c>
      <c r="C52" s="9" t="s">
        <v>94</v>
      </c>
      <c r="D52" s="10"/>
      <c r="E52" s="8" t="s">
        <v>95</v>
      </c>
      <c r="F52" s="9" t="s">
        <v>45</v>
      </c>
      <c r="G52" s="10">
        <f t="shared" si="2"/>
        <v>0</v>
      </c>
    </row>
    <row r="53" spans="1:7" s="11" customFormat="1" ht="12.95" customHeight="1" x14ac:dyDescent="0.25">
      <c r="A53" s="8">
        <v>3</v>
      </c>
      <c r="B53" s="9" t="s">
        <v>96</v>
      </c>
      <c r="C53" s="9" t="s">
        <v>97</v>
      </c>
      <c r="D53" s="10"/>
      <c r="E53" s="8" t="s">
        <v>44</v>
      </c>
      <c r="F53" s="9" t="s">
        <v>45</v>
      </c>
      <c r="G53" s="10">
        <f t="shared" si="2"/>
        <v>0</v>
      </c>
    </row>
    <row r="54" spans="1:7" s="11" customFormat="1" ht="12.95" customHeight="1" x14ac:dyDescent="0.25">
      <c r="A54" s="8">
        <v>4</v>
      </c>
      <c r="B54" s="9" t="s">
        <v>98</v>
      </c>
      <c r="C54" s="9" t="s">
        <v>99</v>
      </c>
      <c r="D54" s="10"/>
      <c r="E54" s="8" t="s">
        <v>44</v>
      </c>
      <c r="F54" s="9" t="s">
        <v>45</v>
      </c>
      <c r="G54" s="10">
        <f t="shared" si="2"/>
        <v>0</v>
      </c>
    </row>
    <row r="55" spans="1:7" s="11" customFormat="1" ht="12.95" customHeight="1" x14ac:dyDescent="0.25">
      <c r="A55" s="8">
        <v>5</v>
      </c>
      <c r="B55" s="9" t="s">
        <v>100</v>
      </c>
      <c r="C55" s="9" t="s">
        <v>101</v>
      </c>
      <c r="D55" s="10"/>
      <c r="E55" s="8" t="s">
        <v>44</v>
      </c>
      <c r="F55" s="9" t="s">
        <v>45</v>
      </c>
      <c r="G55" s="10">
        <f t="shared" si="2"/>
        <v>0</v>
      </c>
    </row>
    <row r="56" spans="1:7" s="11" customFormat="1" ht="12.95" customHeight="1" x14ac:dyDescent="0.25">
      <c r="A56" s="8">
        <v>6</v>
      </c>
      <c r="B56" s="9" t="s">
        <v>102</v>
      </c>
      <c r="C56" s="9" t="s">
        <v>103</v>
      </c>
      <c r="D56" s="10"/>
      <c r="E56" s="8" t="s">
        <v>44</v>
      </c>
      <c r="F56" s="9" t="s">
        <v>45</v>
      </c>
      <c r="G56" s="10">
        <f t="shared" si="2"/>
        <v>0</v>
      </c>
    </row>
    <row r="57" spans="1:7" s="11" customFormat="1" ht="12.95" customHeight="1" x14ac:dyDescent="0.25">
      <c r="A57" s="8">
        <v>7</v>
      </c>
      <c r="B57" s="9" t="s">
        <v>104</v>
      </c>
      <c r="C57" s="9" t="s">
        <v>105</v>
      </c>
      <c r="D57" s="10"/>
      <c r="E57" s="8" t="s">
        <v>44</v>
      </c>
      <c r="F57" s="9" t="s">
        <v>45</v>
      </c>
      <c r="G57" s="10">
        <f t="shared" si="2"/>
        <v>0</v>
      </c>
    </row>
    <row r="58" spans="1:7" s="11" customFormat="1" ht="24" customHeight="1" x14ac:dyDescent="0.25">
      <c r="A58" s="8">
        <v>8</v>
      </c>
      <c r="B58" s="9" t="s">
        <v>106</v>
      </c>
      <c r="C58" s="9" t="s">
        <v>107</v>
      </c>
      <c r="D58" s="10"/>
      <c r="E58" s="8" t="s">
        <v>44</v>
      </c>
      <c r="F58" s="9" t="s">
        <v>45</v>
      </c>
      <c r="G58" s="10">
        <f t="shared" si="2"/>
        <v>0</v>
      </c>
    </row>
    <row r="59" spans="1:7" s="11" customFormat="1" ht="12.95" customHeight="1" x14ac:dyDescent="0.25">
      <c r="A59" s="14"/>
      <c r="B59" s="15"/>
      <c r="C59" s="79" t="s">
        <v>128</v>
      </c>
      <c r="D59" s="79"/>
      <c r="E59" s="79"/>
      <c r="F59" s="79"/>
      <c r="G59" s="16">
        <f>SUM(G51:G58)</f>
        <v>0</v>
      </c>
    </row>
    <row r="60" spans="1:7" s="11" customFormat="1" ht="12.95" customHeight="1" x14ac:dyDescent="0.25"/>
    <row r="61" spans="1:7" s="11" customFormat="1" ht="12.95" customHeight="1" x14ac:dyDescent="0.25"/>
    <row r="62" spans="1:7" ht="2.85" customHeight="1" x14ac:dyDescent="0.25"/>
    <row r="63" spans="1:7" ht="0" hidden="1" customHeight="1" x14ac:dyDescent="0.25"/>
    <row r="64" spans="1:7" ht="17.100000000000001" customHeight="1" x14ac:dyDescent="0.25">
      <c r="A64" s="80" t="s">
        <v>108</v>
      </c>
      <c r="B64" s="76"/>
      <c r="C64" s="76"/>
      <c r="D64" s="76"/>
      <c r="E64" s="76"/>
      <c r="F64" s="76"/>
      <c r="G64" s="76"/>
    </row>
    <row r="65" spans="1:7" ht="2.85" customHeight="1" x14ac:dyDescent="0.25"/>
    <row r="66" spans="1:7" x14ac:dyDescent="0.25">
      <c r="A66" s="6" t="s">
        <v>32</v>
      </c>
      <c r="B66" s="7" t="s">
        <v>33</v>
      </c>
      <c r="C66" s="7" t="s">
        <v>20</v>
      </c>
      <c r="D66" s="6" t="s">
        <v>34</v>
      </c>
      <c r="E66" s="6" t="s">
        <v>35</v>
      </c>
      <c r="F66" s="7" t="s">
        <v>36</v>
      </c>
      <c r="G66" s="6" t="s">
        <v>37</v>
      </c>
    </row>
    <row r="67" spans="1:7" s="11" customFormat="1" ht="12.95" customHeight="1" x14ac:dyDescent="0.25">
      <c r="A67" s="8">
        <v>1</v>
      </c>
      <c r="B67" s="9" t="s">
        <v>109</v>
      </c>
      <c r="C67" s="9" t="s">
        <v>110</v>
      </c>
      <c r="D67" s="10"/>
      <c r="E67" s="17">
        <v>25</v>
      </c>
      <c r="F67" s="9" t="s">
        <v>53</v>
      </c>
      <c r="G67" s="10">
        <f t="shared" ref="G67:G75" si="3">D67*E67</f>
        <v>0</v>
      </c>
    </row>
    <row r="68" spans="1:7" s="11" customFormat="1" ht="12.95" customHeight="1" x14ac:dyDescent="0.25">
      <c r="A68" s="8">
        <v>2</v>
      </c>
      <c r="B68" s="9" t="s">
        <v>111</v>
      </c>
      <c r="C68" s="9" t="s">
        <v>112</v>
      </c>
      <c r="D68" s="10"/>
      <c r="E68" s="17">
        <v>1</v>
      </c>
      <c r="F68" s="9" t="s">
        <v>45</v>
      </c>
      <c r="G68" s="10">
        <f t="shared" si="3"/>
        <v>0</v>
      </c>
    </row>
    <row r="69" spans="1:7" s="11" customFormat="1" ht="24" customHeight="1" x14ac:dyDescent="0.25">
      <c r="A69" s="8">
        <v>3</v>
      </c>
      <c r="B69" s="9" t="s">
        <v>113</v>
      </c>
      <c r="C69" s="9" t="s">
        <v>114</v>
      </c>
      <c r="D69" s="10"/>
      <c r="E69" s="17">
        <v>1</v>
      </c>
      <c r="F69" s="9" t="s">
        <v>45</v>
      </c>
      <c r="G69" s="10">
        <f t="shared" si="3"/>
        <v>0</v>
      </c>
    </row>
    <row r="70" spans="1:7" s="11" customFormat="1" ht="12.95" customHeight="1" x14ac:dyDescent="0.25">
      <c r="A70" s="8">
        <v>4</v>
      </c>
      <c r="B70" s="9" t="s">
        <v>115</v>
      </c>
      <c r="C70" s="9" t="s">
        <v>116</v>
      </c>
      <c r="D70" s="10"/>
      <c r="E70" s="17">
        <v>70</v>
      </c>
      <c r="F70" s="9" t="s">
        <v>53</v>
      </c>
      <c r="G70" s="10">
        <f t="shared" si="3"/>
        <v>0</v>
      </c>
    </row>
    <row r="71" spans="1:7" s="11" customFormat="1" ht="12.95" customHeight="1" x14ac:dyDescent="0.25">
      <c r="A71" s="8" t="s">
        <v>8</v>
      </c>
      <c r="B71" s="9" t="s">
        <v>8</v>
      </c>
      <c r="C71" s="9" t="s">
        <v>117</v>
      </c>
      <c r="D71" s="10"/>
      <c r="E71" s="17" t="s">
        <v>8</v>
      </c>
      <c r="F71" s="9" t="s">
        <v>8</v>
      </c>
      <c r="G71" s="10"/>
    </row>
    <row r="72" spans="1:7" s="11" customFormat="1" ht="24" customHeight="1" x14ac:dyDescent="0.25">
      <c r="A72" s="8">
        <v>5</v>
      </c>
      <c r="B72" s="9" t="s">
        <v>118</v>
      </c>
      <c r="C72" s="9" t="s">
        <v>119</v>
      </c>
      <c r="D72" s="10"/>
      <c r="E72" s="17">
        <v>1</v>
      </c>
      <c r="F72" s="9" t="s">
        <v>45</v>
      </c>
      <c r="G72" s="10">
        <f t="shared" si="3"/>
        <v>0</v>
      </c>
    </row>
    <row r="73" spans="1:7" s="11" customFormat="1" ht="24" customHeight="1" x14ac:dyDescent="0.25">
      <c r="A73" s="8">
        <v>6</v>
      </c>
      <c r="B73" s="9" t="s">
        <v>120</v>
      </c>
      <c r="C73" s="9" t="s">
        <v>121</v>
      </c>
      <c r="D73" s="10"/>
      <c r="E73" s="17">
        <v>2</v>
      </c>
      <c r="F73" s="9" t="s">
        <v>45</v>
      </c>
      <c r="G73" s="10">
        <f t="shared" si="3"/>
        <v>0</v>
      </c>
    </row>
    <row r="74" spans="1:7" s="11" customFormat="1" ht="12.95" customHeight="1" x14ac:dyDescent="0.25">
      <c r="A74" s="8">
        <v>7</v>
      </c>
      <c r="B74" s="9" t="s">
        <v>122</v>
      </c>
      <c r="C74" s="9" t="s">
        <v>123</v>
      </c>
      <c r="D74" s="10"/>
      <c r="E74" s="17">
        <v>25</v>
      </c>
      <c r="F74" s="9" t="s">
        <v>53</v>
      </c>
      <c r="G74" s="10">
        <f t="shared" si="3"/>
        <v>0</v>
      </c>
    </row>
    <row r="75" spans="1:7" s="11" customFormat="1" ht="12.95" customHeight="1" x14ac:dyDescent="0.25">
      <c r="A75" s="8">
        <v>8</v>
      </c>
      <c r="B75" s="9" t="s">
        <v>124</v>
      </c>
      <c r="C75" s="9" t="s">
        <v>125</v>
      </c>
      <c r="D75" s="10"/>
      <c r="E75" s="17">
        <v>50</v>
      </c>
      <c r="F75" s="9" t="s">
        <v>53</v>
      </c>
      <c r="G75" s="10">
        <f t="shared" si="3"/>
        <v>0</v>
      </c>
    </row>
    <row r="76" spans="1:7" s="11" customFormat="1" ht="12.95" customHeight="1" x14ac:dyDescent="0.25">
      <c r="A76" s="8" t="s">
        <v>8</v>
      </c>
      <c r="B76" s="9" t="s">
        <v>8</v>
      </c>
      <c r="C76" s="9" t="s">
        <v>62</v>
      </c>
      <c r="D76" s="10" t="s">
        <v>8</v>
      </c>
      <c r="E76" s="8" t="s">
        <v>8</v>
      </c>
      <c r="F76" s="9" t="s">
        <v>8</v>
      </c>
      <c r="G76" s="10" t="s">
        <v>8</v>
      </c>
    </row>
    <row r="77" spans="1:7" s="11" customFormat="1" ht="12.95" customHeight="1" x14ac:dyDescent="0.25">
      <c r="A77" s="14"/>
      <c r="B77" s="15"/>
      <c r="C77" s="79" t="s">
        <v>129</v>
      </c>
      <c r="D77" s="79"/>
      <c r="E77" s="79"/>
      <c r="F77" s="79"/>
      <c r="G77" s="16">
        <f>SUM(G67:G76)</f>
        <v>0</v>
      </c>
    </row>
    <row r="78" spans="1:7" s="11" customFormat="1" ht="12.95" customHeight="1" x14ac:dyDescent="0.25">
      <c r="A78" s="8"/>
      <c r="B78" s="9"/>
      <c r="C78" s="9"/>
      <c r="D78" s="10"/>
      <c r="E78" s="8"/>
      <c r="F78" s="9"/>
      <c r="G78" s="10"/>
    </row>
    <row r="79" spans="1:7" s="11" customFormat="1" ht="12.95" customHeight="1" x14ac:dyDescent="0.25">
      <c r="A79" s="8"/>
      <c r="B79" s="9"/>
      <c r="C79" s="18" t="s">
        <v>130</v>
      </c>
      <c r="D79" s="10">
        <f>G67+G70+G74+G75</f>
        <v>0</v>
      </c>
      <c r="E79" s="17">
        <v>5</v>
      </c>
      <c r="F79" s="18" t="s">
        <v>131</v>
      </c>
      <c r="G79" s="10">
        <f>D79*E79/100</f>
        <v>0</v>
      </c>
    </row>
    <row r="80" spans="1:7" s="11" customFormat="1" ht="12.95" customHeight="1" x14ac:dyDescent="0.25">
      <c r="A80" s="14"/>
      <c r="B80" s="15"/>
      <c r="C80" s="79" t="s">
        <v>132</v>
      </c>
      <c r="D80" s="79"/>
      <c r="E80" s="79"/>
      <c r="F80" s="79"/>
      <c r="G80" s="16">
        <f>SUM(G77:G79)</f>
        <v>0</v>
      </c>
    </row>
  </sheetData>
  <mergeCells count="13">
    <mergeCell ref="C27:F27"/>
    <mergeCell ref="C43:F43"/>
    <mergeCell ref="C59:F59"/>
    <mergeCell ref="C77:F77"/>
    <mergeCell ref="C80:F80"/>
    <mergeCell ref="A64:G64"/>
    <mergeCell ref="A48:G48"/>
    <mergeCell ref="A32:G32"/>
    <mergeCell ref="A6:G6"/>
    <mergeCell ref="A9:G9"/>
    <mergeCell ref="A1:G1"/>
    <mergeCell ref="A2:G2"/>
    <mergeCell ref="A3:G3"/>
  </mergeCells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2019-10-24T08:29:23Z</cp:lastPrinted>
  <dcterms:created xsi:type="dcterms:W3CDTF">2019-10-18T07:42:20Z</dcterms:created>
  <dcterms:modified xsi:type="dcterms:W3CDTF">2019-10-24T08:29:25Z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